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help\Desktop\Transfer\Site Data\2020\To be updated\Pop. and social statistics upload tables\"/>
    </mc:Choice>
  </mc:AlternateContent>
  <xr:revisionPtr revIDLastSave="0" documentId="13_ncr:1_{6B4404AE-2963-4DF4-8953-EFF0A0FD46B2}" xr6:coauthVersionLast="36" xr6:coauthVersionMax="44" xr10:uidLastSave="{00000000-0000-0000-0000-000000000000}"/>
  <bookViews>
    <workbookView xWindow="-105" yWindow="-105" windowWidth="19425" windowHeight="10425" xr2:uid="{92C072D2-A6BD-4F2F-9649-FBC4AD05C824}"/>
  </bookViews>
  <sheets>
    <sheet name="Births" sheetId="1" r:id="rId1"/>
  </sheets>
  <definedNames>
    <definedName name="_Hlk536611880" localSheetId="0">Births!$A$1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B14" i="1"/>
  <c r="E13" i="1"/>
  <c r="D13" i="1"/>
  <c r="C13" i="1"/>
  <c r="B13" i="1"/>
  <c r="E12" i="1"/>
  <c r="D12" i="1"/>
  <c r="C12" i="1"/>
  <c r="B12" i="1"/>
  <c r="E11" i="1" l="1"/>
  <c r="E10" i="1"/>
  <c r="E9" i="1"/>
  <c r="E8" i="1"/>
  <c r="E7" i="1"/>
  <c r="E6" i="1"/>
  <c r="E5" i="1"/>
  <c r="D11" i="1"/>
  <c r="D10" i="1"/>
  <c r="D9" i="1"/>
  <c r="D8" i="1"/>
  <c r="D7" i="1"/>
  <c r="D6" i="1"/>
  <c r="D5" i="1"/>
  <c r="C11" i="1"/>
  <c r="C9" i="1"/>
  <c r="C8" i="1"/>
  <c r="C10" i="1"/>
  <c r="C7" i="1"/>
  <c r="C6" i="1"/>
  <c r="B11" i="1"/>
  <c r="B10" i="1"/>
  <c r="B9" i="1"/>
  <c r="B8" i="1"/>
  <c r="B7" i="1"/>
  <c r="B6" i="1"/>
  <c r="C5" i="1"/>
  <c r="B5" i="1"/>
</calcChain>
</file>

<file path=xl/sharedStrings.xml><?xml version="1.0" encoding="utf-8"?>
<sst xmlns="http://schemas.openxmlformats.org/spreadsheetml/2006/main" count="8" uniqueCount="8">
  <si>
    <t>Period</t>
  </si>
  <si>
    <t>Births</t>
  </si>
  <si>
    <t>Live Births</t>
  </si>
  <si>
    <t>Crude Birth Rate</t>
  </si>
  <si>
    <t>Crude Live Birth Rate</t>
  </si>
  <si>
    <t>Source: Department of Health</t>
  </si>
  <si>
    <t>Date: 07/09/2020</t>
  </si>
  <si>
    <t>Births, Live Births and Crude Rate, 2010 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</si>
</sst>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E59AA-013C-4807-8D76-5EE49665AE35}">
  <dimension ref="A1:E18"/>
  <sheetViews>
    <sheetView tabSelected="1" workbookViewId="0">
      <selection activeCell="A2" sqref="A2"/>
    </sheetView>
  </sheetViews>
  <sheetFormatPr defaultRowHeight="15" x14ac:dyDescent="0.25"/>
  <cols>
    <col min="1" max="1" width="17.5703125" customWidth="1"/>
    <col min="2" max="5" width="16.85546875" customWidth="1"/>
  </cols>
  <sheetData>
    <row r="1" spans="1:5" ht="15.75" x14ac:dyDescent="0.25">
      <c r="A1" s="1" t="s">
        <v>7</v>
      </c>
    </row>
    <row r="2" spans="1:5" ht="15.75" x14ac:dyDescent="0.25">
      <c r="A2" s="5"/>
    </row>
    <row r="3" spans="1:5" ht="24.95" customHeight="1" x14ac:dyDescent="0.25">
      <c r="A3" s="6" t="s">
        <v>0</v>
      </c>
      <c r="B3" s="8" t="s">
        <v>1</v>
      </c>
      <c r="C3" s="8" t="s">
        <v>2</v>
      </c>
      <c r="D3" s="7" t="s">
        <v>3</v>
      </c>
      <c r="E3" s="7" t="s">
        <v>4</v>
      </c>
    </row>
    <row r="4" spans="1:5" ht="21" customHeight="1" x14ac:dyDescent="0.25">
      <c r="A4" s="6"/>
      <c r="B4" s="9"/>
      <c r="C4" s="9"/>
      <c r="D4" s="7"/>
      <c r="E4" s="7"/>
    </row>
    <row r="5" spans="1:5" ht="28.5" customHeight="1" x14ac:dyDescent="0.25">
      <c r="A5" s="2">
        <v>2010</v>
      </c>
      <c r="B5" s="3">
        <f>542+124</f>
        <v>666</v>
      </c>
      <c r="C5" s="3">
        <f>533+123</f>
        <v>656</v>
      </c>
      <c r="D5" s="3">
        <f>15.6+9.8</f>
        <v>25.4</v>
      </c>
      <c r="E5" s="3">
        <f>15.3+9.9</f>
        <v>25.200000000000003</v>
      </c>
    </row>
    <row r="6" spans="1:5" ht="28.5" customHeight="1" x14ac:dyDescent="0.25">
      <c r="A6" s="2">
        <v>2011</v>
      </c>
      <c r="B6" s="3">
        <f>563+113</f>
        <v>676</v>
      </c>
      <c r="C6" s="3">
        <f>557+109</f>
        <v>666</v>
      </c>
      <c r="D6" s="4">
        <f>16.1+9.9</f>
        <v>26</v>
      </c>
      <c r="E6" s="3">
        <f>16+9.5</f>
        <v>25.5</v>
      </c>
    </row>
    <row r="7" spans="1:5" ht="28.5" customHeight="1" x14ac:dyDescent="0.25">
      <c r="A7" s="2">
        <v>2012</v>
      </c>
      <c r="B7" s="3">
        <f>518+126</f>
        <v>644</v>
      </c>
      <c r="C7" s="3">
        <f>512+125</f>
        <v>637</v>
      </c>
      <c r="D7" s="3">
        <f>14.8+11</f>
        <v>25.8</v>
      </c>
      <c r="E7" s="3">
        <f>14.6+11</f>
        <v>25.6</v>
      </c>
    </row>
    <row r="8" spans="1:5" ht="28.5" customHeight="1" x14ac:dyDescent="0.25">
      <c r="A8" s="2">
        <v>2013</v>
      </c>
      <c r="B8" s="3">
        <f>445+111</f>
        <v>556</v>
      </c>
      <c r="C8" s="3">
        <f>437+110</f>
        <v>547</v>
      </c>
      <c r="D8" s="3">
        <f>12.6+9.7</f>
        <v>22.299999999999997</v>
      </c>
      <c r="E8" s="4">
        <f>12.4+9.6</f>
        <v>22</v>
      </c>
    </row>
    <row r="9" spans="1:5" ht="28.5" customHeight="1" x14ac:dyDescent="0.25">
      <c r="A9" s="2">
        <v>2014</v>
      </c>
      <c r="B9" s="3">
        <f>543+103</f>
        <v>646</v>
      </c>
      <c r="C9" s="3">
        <f>541+102</f>
        <v>643</v>
      </c>
      <c r="D9" s="3">
        <f>15.3+9</f>
        <v>24.3</v>
      </c>
      <c r="E9" s="3">
        <f>15.3+8.9</f>
        <v>24.200000000000003</v>
      </c>
    </row>
    <row r="10" spans="1:5" ht="28.5" customHeight="1" x14ac:dyDescent="0.25">
      <c r="A10" s="2">
        <v>2015</v>
      </c>
      <c r="B10" s="3">
        <f>534+105</f>
        <v>639</v>
      </c>
      <c r="C10" s="3">
        <f>530+102</f>
        <v>632</v>
      </c>
      <c r="D10" s="3">
        <f>15+8.7</f>
        <v>23.7</v>
      </c>
      <c r="E10" s="3">
        <f>14.9+8.5</f>
        <v>23.4</v>
      </c>
    </row>
    <row r="11" spans="1:5" ht="28.5" customHeight="1" x14ac:dyDescent="0.25">
      <c r="A11" s="2">
        <v>2016</v>
      </c>
      <c r="B11" s="3">
        <f>570+117</f>
        <v>687</v>
      </c>
      <c r="C11" s="3">
        <f>561+115</f>
        <v>676</v>
      </c>
      <c r="D11" s="3">
        <f>15.9+9.7</f>
        <v>25.6</v>
      </c>
      <c r="E11" s="3">
        <f>15.7+9.6</f>
        <v>25.299999999999997</v>
      </c>
    </row>
    <row r="12" spans="1:5" ht="28.5" customHeight="1" x14ac:dyDescent="0.25">
      <c r="A12" s="2">
        <v>2017</v>
      </c>
      <c r="B12" s="3">
        <f>554+98</f>
        <v>652</v>
      </c>
      <c r="C12" s="10">
        <f>550+98</f>
        <v>648</v>
      </c>
      <c r="D12" s="10">
        <f>15.4+7.7</f>
        <v>23.1</v>
      </c>
      <c r="E12" s="10">
        <f>15.3+7.7</f>
        <v>23</v>
      </c>
    </row>
    <row r="13" spans="1:5" ht="28.5" customHeight="1" x14ac:dyDescent="0.25">
      <c r="A13" s="2">
        <v>2018</v>
      </c>
      <c r="B13" s="3">
        <f>491+108</f>
        <v>599</v>
      </c>
      <c r="C13" s="3">
        <f>488+105</f>
        <v>593</v>
      </c>
      <c r="D13" s="3">
        <f>13.6+8.3</f>
        <v>21.9</v>
      </c>
      <c r="E13" s="3">
        <f>13.5+8.3</f>
        <v>21.8</v>
      </c>
    </row>
    <row r="14" spans="1:5" ht="28.5" customHeight="1" x14ac:dyDescent="0.25">
      <c r="A14" s="2">
        <v>2019</v>
      </c>
      <c r="B14" s="3">
        <f>510+87</f>
        <v>597</v>
      </c>
      <c r="C14" s="3">
        <f>508+86</f>
        <v>594</v>
      </c>
      <c r="D14" s="3">
        <f>14+6.8</f>
        <v>20.8</v>
      </c>
      <c r="E14" s="3">
        <f>14+6.7</f>
        <v>20.7</v>
      </c>
    </row>
    <row r="17" spans="1:1" x14ac:dyDescent="0.25">
      <c r="A17" s="11" t="s">
        <v>5</v>
      </c>
    </row>
    <row r="18" spans="1:1" x14ac:dyDescent="0.25">
      <c r="A18" s="11" t="s">
        <v>6</v>
      </c>
    </row>
  </sheetData>
  <mergeCells count="5">
    <mergeCell ref="A3:A4"/>
    <mergeCell ref="D3:D4"/>
    <mergeCell ref="E3:E4"/>
    <mergeCell ref="B3:B4"/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Births</vt:lpstr>
      <vt:lpstr>Births!_Hlk536611880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StatsOCES2</dc:creator>
  <cp:lastModifiedBy>IT Support</cp:lastModifiedBy>
  <dcterms:created xsi:type="dcterms:W3CDTF">2019-09-16T23:19:49Z</dcterms:created>
  <dcterms:modified xsi:type="dcterms:W3CDTF">2020-09-07T14:41:30Z</dcterms:modified>
</cp:coreProperties>
</file>